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6" activeTab="0"/>
  </bookViews>
  <sheets>
    <sheet name="Φύλλο1" sheetId="1" r:id="rId1"/>
    <sheet name="ΚΑΤΑΝΟΜΗ 2019" sheetId="2" r:id="rId2"/>
    <sheet name="Φύλλο3" sheetId="3" r:id="rId3"/>
  </sheets>
  <definedNames>
    <definedName name="_xlnm.Print_Area" localSheetId="0">'Φύλλο1'!$A$1:$H$63</definedName>
  </definedNames>
  <calcPr fullCalcOnLoad="1"/>
</workbook>
</file>

<file path=xl/sharedStrings.xml><?xml version="1.0" encoding="utf-8"?>
<sst xmlns="http://schemas.openxmlformats.org/spreadsheetml/2006/main" count="145" uniqueCount="65">
  <si>
    <t>Α/Α</t>
  </si>
  <si>
    <t>Περιγραφή</t>
  </si>
  <si>
    <t>Μονάδας μέτρησης</t>
  </si>
  <si>
    <t>Τιμή μονάδας</t>
  </si>
  <si>
    <t>Αριθμός εφαρμογών</t>
  </si>
  <si>
    <t>Αξία</t>
  </si>
  <si>
    <t>εφαρμογή</t>
  </si>
  <si>
    <t>ΝΟΜΟΣ ΑΤΤΙΚΗΣ</t>
  </si>
  <si>
    <t xml:space="preserve">     </t>
  </si>
  <si>
    <t>ΔΗΜΟΣ ΠΑΛΑΙΟΥ ΦΑΛΗΡΟΥ</t>
  </si>
  <si>
    <t>Δ/ΝΣΗ ΠΕΡΙΒΑΛΛΟΝΤΟΣ &amp; ΠΡΑΣΙΝΟΥ</t>
  </si>
  <si>
    <t>Δαπάνες για απεντόμωση – μυοκτονία Δημοτικών κτιρίων</t>
  </si>
  <si>
    <t>Απεντόμωση – μυοκτονία (Δημ. Γκαράζ, συνεργεία ΚΕΑ)</t>
  </si>
  <si>
    <t>Απεντόμωση, μυοκτονία παραλίας &amp; κοινόχρηστων χώρων</t>
  </si>
  <si>
    <t>ΣΥΝΟΛΟ:</t>
  </si>
  <si>
    <t>ΓΕΝΙΚΟ ΣΥΝΟΛΟ:</t>
  </si>
  <si>
    <t>H ΣΥΝΤΑΞΑΣA</t>
  </si>
  <si>
    <t>H ΠΡΟΪΣΤΑΜΕΝΗ ΤΜ. ΠΕΡΙΒΑΛΛΟΝΤΟΣ</t>
  </si>
  <si>
    <t xml:space="preserve">ΤΜΗΜΑ ΠΕΡΙΒΑΛΛΟΝΤΟΣ            </t>
  </si>
  <si>
    <t>ΦΥΚΙΡΗ ΑΝΤΩΝΙΑ</t>
  </si>
  <si>
    <t xml:space="preserve"> </t>
  </si>
  <si>
    <t xml:space="preserve">                                               </t>
  </si>
  <si>
    <t xml:space="preserve">ΕΛΛΗΝΙΚΗ ΔΗΜΟΚΡΑΤΙΑ </t>
  </si>
  <si>
    <t>ΦΠΑ 24%</t>
  </si>
  <si>
    <t>ΦΠΑ  24%</t>
  </si>
  <si>
    <t xml:space="preserve">Δαπάνες για απεντόμωση – μυοκτονία </t>
  </si>
  <si>
    <t>Φ.Π.Α. 24%</t>
  </si>
  <si>
    <t xml:space="preserve">Απεντόμωση – μυοκτονία Πνευματικών κέντρων, ΚΑΠΗ, βιβλιοθηκών </t>
  </si>
  <si>
    <t>ΕΡΓΑΣΙΑ: ΑΠΕΝΤΟΜΩΣΗ-ΜΥΟΚΤΟΝΙΑ 2018</t>
  </si>
  <si>
    <t>ΓΕΩΡΓΟΠΟΥΛΟΥ ΑΝΤΩΝΙΑ</t>
  </si>
  <si>
    <t>Απεντόμωση, μυοκτονία  σε 200 φρεάτια ομβρίων</t>
  </si>
  <si>
    <t>Κ.Α.: 10-6279.008</t>
  </si>
  <si>
    <t xml:space="preserve">Κ.Α.: 10-6279.008 Δαπάνες για απεντόμωση – μυοκτονία Δημοτικών κτιρίων 2019          </t>
  </si>
  <si>
    <t xml:space="preserve">Κ.Α.: 15-6279.005   Απεντόμωση – μυοκτονία Πνευματικών 
κέντρων, ΚΑΠΗ, βιβλιοθηκών  2019                        </t>
  </si>
  <si>
    <t xml:space="preserve">Κ.Α. : 20-6279.002   Απεντόμωση – μυοκτονία (Δημ. Γκαράζ, συνεργεία ΚΕΑ) 2019         </t>
  </si>
  <si>
    <t xml:space="preserve">Κ.Α. : 45-6279.001 Δαπάνες για απεντόμωση – μυοκτονία 2019                                   </t>
  </si>
  <si>
    <t>Κ.Α.: 15-6279.005</t>
  </si>
  <si>
    <t>Κ.Α. : 20-6279.002</t>
  </si>
  <si>
    <t>Κ.Α.: 45-6279.001</t>
  </si>
  <si>
    <t xml:space="preserve"> ΑΡΙΘΜΟΣ ΜΕΛΕΤΗΣ  :   /2019</t>
  </si>
  <si>
    <t>Κ.Α.: 35-6279.003</t>
  </si>
  <si>
    <t xml:space="preserve">Κ.Α.: 35-6279.003 Απεντόμωση, μυοκτονία παραλίας &amp; κοινόχρηστων χώρων  2019          </t>
  </si>
  <si>
    <t>Προυπ/σμός Μελ.: 23.793,12 €</t>
  </si>
  <si>
    <t>CPV:90670000-4</t>
  </si>
  <si>
    <t xml:space="preserve">ΕΝΔΕΙΚΤΙΚΟΣ ΠΡΟΫΠΟΛΟΓΙΣΜΟΣ </t>
  </si>
  <si>
    <t xml:space="preserve">ΕΡΓΑΣΙΑ: </t>
  </si>
  <si>
    <t xml:space="preserve">εμβαδόν </t>
  </si>
  <si>
    <t>Τιμή/τ.μ.</t>
  </si>
  <si>
    <t>Παλ. Φάληρο,</t>
  </si>
  <si>
    <t>Κ.Α.: 10-6279.007</t>
  </si>
  <si>
    <t>Κ.Α.: 15-6279.009</t>
  </si>
  <si>
    <t>Κ.Α. : 35-6279.008</t>
  </si>
  <si>
    <t xml:space="preserve">Απολύμανση κτιρίων του Δήμου (ΔΑΚ, κλειστό Δημοτ. Γυμναστήριο)για την αντιμετώπιση COVID-19  </t>
  </si>
  <si>
    <t>Κ.Α.: 45-6279.004</t>
  </si>
  <si>
    <t xml:space="preserve">Απολύμανση κτιρίων του Δήμου (Δημοτ. Κοιμητήριο)για την αντιμετώπιση COVID-19  </t>
  </si>
  <si>
    <t xml:space="preserve">ΕΦΑΡΜΟΓΕΣ </t>
  </si>
  <si>
    <t xml:space="preserve"> ΑΡΙΘΜΟΣ ΜΕΛΕΤΗΣ: 25/2020</t>
  </si>
  <si>
    <t>10-6279.007 Απολύμανση κτιρίων για την αντιμετώπιση COVID-19          3.000€</t>
  </si>
  <si>
    <t xml:space="preserve">15-6279.009 Απολύμανση κτιρίων του Δήμου (Σχολεία, πολ. Κέντρα, Δημ. Ιατρεία, ΚΑΠΗ, Δημ. Βιβλ. κλπ) για την αντιμετώπιση COVID-19                               15.000€                                                             </t>
  </si>
  <si>
    <t>45-6279.004 Απολύμανση κτιρίων του Δήμου (Δημοτ. Κοιμητήριο) για την αντιμετώπιση COVID-19                100€</t>
  </si>
  <si>
    <t>Απολύμανση κτιρίων         (Δημαρχείο, ΚΕΠ, αμαξοστάσιο, συνεργεία ΚΕΑ)  για την αντιμετώπιση COVID-19</t>
  </si>
  <si>
    <t>Προυπ/σμός Μελ.:</t>
  </si>
  <si>
    <t xml:space="preserve">Απολύμανση κτιρίων του Δήμου (Σχολεία, πολ. Κέντρα Δημ. Ιατρεία, ΚΑΠΗ, Δημ. Βιβλ. κλπ) για την αντιμετώπιση COVID-19 </t>
  </si>
  <si>
    <t>"Έκτακτη απολύμανση κτιρίων του Δήμου στο πλαίσιο μέτρων αποφυγης και περιορισμού της διάδοσης του κορωνοιού"</t>
  </si>
  <si>
    <t>35-6279.008 Απολύμανση κτιρίων του Δήμου ( ΔΑΚ, κλειστό Δημοτ. Γυμναστήριο) για την αντιμετώπιση COVID-19           2.000€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</si>
</sst>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&quot;Ναι&quot;;&quot;Ναι&quot;;&quot;Όχι&quot;"/>
    <numFmt numFmtId="166" formatCode="&quot;Αληθές&quot;;&quot;Αληθές&quot;;&quot;Ψευδές&quot;"/>
    <numFmt numFmtId="167" formatCode="&quot;Ενεργό&quot;;&quot;Ενεργό&quot;;&quot;Ανενεργό&quot;"/>
    <numFmt numFmtId="168" formatCode="[$€-2]\ #,##0.00_);[Red]\([$€-2]\ #,##0.00\)"/>
    <numFmt numFmtId="169" formatCode="#,##0.00\ &quot;€&quot;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sz val="8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b/>
      <sz val="9"/>
      <name val="Verdana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1" applyNumberFormat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justify"/>
    </xf>
    <xf numFmtId="0" fontId="6" fillId="0" borderId="0" xfId="0" applyFont="1" applyAlignment="1">
      <alignment wrapText="1"/>
    </xf>
    <xf numFmtId="0" fontId="4" fillId="0" borderId="0" xfId="0" applyFont="1" applyFill="1" applyBorder="1" applyAlignment="1">
      <alignment vertical="center"/>
    </xf>
    <xf numFmtId="7" fontId="4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" fontId="4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40" fontId="4" fillId="33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 vertical="center"/>
    </xf>
    <xf numFmtId="164" fontId="2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4" fontId="2" fillId="34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center" wrapText="1"/>
    </xf>
    <xf numFmtId="0" fontId="2" fillId="35" borderId="0" xfId="0" applyFont="1" applyFill="1" applyAlignment="1">
      <alignment/>
    </xf>
    <xf numFmtId="4" fontId="4" fillId="33" borderId="1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4" fontId="8" fillId="35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" fontId="9" fillId="0" borderId="0" xfId="0" applyNumberFormat="1" applyFont="1" applyAlignment="1">
      <alignment/>
    </xf>
    <xf numFmtId="0" fontId="2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14" fontId="2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0" fontId="2" fillId="0" borderId="11" xfId="0" applyFont="1" applyBorder="1" applyAlignment="1">
      <alignment vertical="center"/>
    </xf>
    <xf numFmtId="0" fontId="2" fillId="35" borderId="11" xfId="0" applyFont="1" applyFill="1" applyBorder="1" applyAlignment="1">
      <alignment horizontal="left"/>
    </xf>
    <xf numFmtId="164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169" fontId="10" fillId="36" borderId="0" xfId="0" applyNumberFormat="1" applyFont="1" applyFill="1" applyBorder="1" applyAlignment="1">
      <alignment horizontal="left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36" borderId="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14" fontId="2" fillId="35" borderId="0" xfId="0" applyNumberFormat="1" applyFont="1" applyFill="1" applyAlignment="1">
      <alignment horizontal="right"/>
    </xf>
    <xf numFmtId="0" fontId="0" fillId="35" borderId="0" xfId="0" applyFont="1" applyFill="1" applyAlignment="1">
      <alignment horizontal="right"/>
    </xf>
    <xf numFmtId="0" fontId="4" fillId="36" borderId="0" xfId="0" applyFont="1" applyFill="1" applyBorder="1" applyAlignment="1">
      <alignment/>
    </xf>
    <xf numFmtId="164" fontId="2" fillId="36" borderId="0" xfId="0" applyNumberFormat="1" applyFont="1" applyFill="1" applyBorder="1" applyAlignment="1">
      <alignment horizontal="right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1</xdr:col>
      <xdr:colOff>590550</xdr:colOff>
      <xdr:row>0</xdr:row>
      <xdr:rowOff>409575</xdr:rowOff>
    </xdr:to>
    <xdr:pic>
      <xdr:nvPicPr>
        <xdr:cNvPr id="1" name="Picture 3" descr="gr-rep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0</xdr:row>
      <xdr:rowOff>0</xdr:rowOff>
    </xdr:from>
    <xdr:to>
      <xdr:col>1</xdr:col>
      <xdr:colOff>990600</xdr:colOff>
      <xdr:row>0</xdr:row>
      <xdr:rowOff>409575</xdr:rowOff>
    </xdr:to>
    <xdr:pic>
      <xdr:nvPicPr>
        <xdr:cNvPr id="1" name="Picture 3" descr="gr-rep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="96" zoomScaleNormal="96" zoomScalePageLayoutView="0" workbookViewId="0" topLeftCell="A22">
      <selection activeCell="K38" sqref="K38"/>
    </sheetView>
  </sheetViews>
  <sheetFormatPr defaultColWidth="9.140625" defaultRowHeight="12.75"/>
  <cols>
    <col min="1" max="1" width="5.421875" style="5" customWidth="1"/>
    <col min="2" max="2" width="25.140625" style="5" customWidth="1"/>
    <col min="3" max="3" width="13.57421875" style="5" customWidth="1"/>
    <col min="4" max="4" width="8.57421875" style="5" customWidth="1"/>
    <col min="5" max="5" width="10.8515625" style="5" customWidth="1"/>
    <col min="6" max="6" width="11.57421875" style="5" customWidth="1"/>
    <col min="7" max="7" width="14.421875" style="5" customWidth="1"/>
    <col min="8" max="8" width="9.7109375" style="5" customWidth="1"/>
    <col min="9" max="9" width="14.421875" style="15" customWidth="1"/>
    <col min="10" max="10" width="17.7109375" style="5" customWidth="1"/>
    <col min="11" max="11" width="20.7109375" style="5" customWidth="1"/>
    <col min="12" max="12" width="10.421875" style="5" bestFit="1" customWidth="1"/>
    <col min="13" max="16384" width="9.140625" style="5" customWidth="1"/>
  </cols>
  <sheetData>
    <row r="1" spans="2:8" ht="34.5" customHeight="1">
      <c r="B1" s="9" t="s">
        <v>21</v>
      </c>
      <c r="C1" s="16"/>
      <c r="D1" s="16"/>
      <c r="E1" s="16"/>
      <c r="F1" s="16"/>
      <c r="G1" s="16"/>
      <c r="H1" s="4"/>
    </row>
    <row r="2" spans="1:9" s="8" customFormat="1" ht="12.75" customHeight="1">
      <c r="A2" s="93" t="s">
        <v>22</v>
      </c>
      <c r="B2" s="93"/>
      <c r="C2" s="54"/>
      <c r="D2" s="19"/>
      <c r="E2" s="90" t="s">
        <v>45</v>
      </c>
      <c r="F2" s="90"/>
      <c r="G2" s="90"/>
      <c r="H2" s="4"/>
      <c r="I2" s="37"/>
    </row>
    <row r="3" spans="1:9" s="8" customFormat="1" ht="14.25" customHeight="1">
      <c r="A3" s="53" t="s">
        <v>7</v>
      </c>
      <c r="B3" s="53"/>
      <c r="C3" s="55"/>
      <c r="D3" s="20"/>
      <c r="E3" s="91" t="s">
        <v>8</v>
      </c>
      <c r="F3" s="91"/>
      <c r="G3" s="10"/>
      <c r="H3" s="10"/>
      <c r="I3" s="37"/>
    </row>
    <row r="4" spans="1:9" s="8" customFormat="1" ht="24.75" customHeight="1">
      <c r="A4" s="53" t="s">
        <v>9</v>
      </c>
      <c r="B4" s="53"/>
      <c r="C4" s="55"/>
      <c r="D4" s="20"/>
      <c r="E4" s="85" t="s">
        <v>57</v>
      </c>
      <c r="F4" s="85"/>
      <c r="G4" s="85"/>
      <c r="H4" s="85"/>
      <c r="I4" s="37"/>
    </row>
    <row r="5" spans="1:9" s="8" customFormat="1" ht="46.5" customHeight="1">
      <c r="A5" s="56" t="s">
        <v>10</v>
      </c>
      <c r="B5" s="56"/>
      <c r="C5" s="56"/>
      <c r="D5" s="45"/>
      <c r="E5" s="85" t="s">
        <v>58</v>
      </c>
      <c r="F5" s="85"/>
      <c r="G5" s="85"/>
      <c r="H5" s="85"/>
      <c r="I5" s="37"/>
    </row>
    <row r="6" spans="1:9" s="8" customFormat="1" ht="35.25" customHeight="1">
      <c r="A6" s="56" t="s">
        <v>18</v>
      </c>
      <c r="B6" s="56"/>
      <c r="C6" s="56"/>
      <c r="D6" s="45"/>
      <c r="E6" s="85" t="s">
        <v>64</v>
      </c>
      <c r="F6" s="85"/>
      <c r="G6" s="85"/>
      <c r="H6" s="85"/>
      <c r="I6" s="37"/>
    </row>
    <row r="7" spans="1:9" s="8" customFormat="1" ht="33.75" customHeight="1">
      <c r="A7" s="94" t="s">
        <v>56</v>
      </c>
      <c r="B7" s="94"/>
      <c r="C7" s="56"/>
      <c r="D7" s="45"/>
      <c r="E7" s="85" t="s">
        <v>59</v>
      </c>
      <c r="F7" s="85"/>
      <c r="G7" s="85"/>
      <c r="H7" s="85"/>
      <c r="I7" s="37"/>
    </row>
    <row r="8" spans="1:9" s="8" customFormat="1" ht="15" customHeight="1">
      <c r="A8" s="62" t="s">
        <v>61</v>
      </c>
      <c r="B8" s="62"/>
      <c r="C8" s="52">
        <f>G55</f>
        <v>24432.960000000003</v>
      </c>
      <c r="D8" s="46"/>
      <c r="E8" s="85"/>
      <c r="F8" s="85"/>
      <c r="G8" s="85"/>
      <c r="H8" s="85"/>
      <c r="I8" s="37" t="s">
        <v>20</v>
      </c>
    </row>
    <row r="9" spans="1:9" s="8" customFormat="1" ht="15" customHeight="1">
      <c r="A9" s="95" t="s">
        <v>43</v>
      </c>
      <c r="B9" s="95"/>
      <c r="C9" s="9"/>
      <c r="D9" s="9"/>
      <c r="E9" s="85"/>
      <c r="F9" s="85"/>
      <c r="G9" s="85"/>
      <c r="H9" s="85"/>
      <c r="I9" s="37"/>
    </row>
    <row r="10" spans="1:9" s="8" customFormat="1" ht="33.75" customHeight="1">
      <c r="A10" s="74" t="s">
        <v>63</v>
      </c>
      <c r="B10" s="75"/>
      <c r="C10" s="75"/>
      <c r="D10" s="75"/>
      <c r="E10" s="75"/>
      <c r="F10" s="75"/>
      <c r="G10" s="75"/>
      <c r="H10" s="75"/>
      <c r="I10" s="37"/>
    </row>
    <row r="11" spans="1:9" s="8" customFormat="1" ht="33.75" customHeight="1">
      <c r="A11" s="51"/>
      <c r="B11" s="50"/>
      <c r="C11" s="50"/>
      <c r="D11" s="50"/>
      <c r="E11" s="50"/>
      <c r="F11" s="50"/>
      <c r="G11" s="50"/>
      <c r="H11" s="50"/>
      <c r="I11" s="37"/>
    </row>
    <row r="12" spans="1:9" s="8" customFormat="1" ht="20.25" customHeight="1">
      <c r="A12" s="51"/>
      <c r="B12" s="50"/>
      <c r="C12" s="50"/>
      <c r="D12" s="50"/>
      <c r="E12" s="50"/>
      <c r="F12" s="50"/>
      <c r="G12" s="50"/>
      <c r="H12" s="50"/>
      <c r="I12" s="37"/>
    </row>
    <row r="13" spans="2:9" s="8" customFormat="1" ht="23.25" customHeight="1">
      <c r="B13" s="5"/>
      <c r="C13" s="41" t="s">
        <v>44</v>
      </c>
      <c r="D13" s="41"/>
      <c r="E13" s="41"/>
      <c r="F13" s="4"/>
      <c r="G13" s="4"/>
      <c r="H13" s="10"/>
      <c r="I13" s="37"/>
    </row>
    <row r="14" spans="2:9" s="8" customFormat="1" ht="23.25" customHeight="1">
      <c r="B14" s="5"/>
      <c r="C14" s="41"/>
      <c r="D14" s="41"/>
      <c r="E14" s="41"/>
      <c r="F14" s="4"/>
      <c r="G14" s="4"/>
      <c r="H14" s="10"/>
      <c r="I14" s="37"/>
    </row>
    <row r="15" spans="5:7" ht="12">
      <c r="E15" s="64" t="s">
        <v>49</v>
      </c>
      <c r="F15" s="64"/>
      <c r="G15" s="64"/>
    </row>
    <row r="16" spans="1:7" ht="39" customHeight="1">
      <c r="A16" s="21" t="s">
        <v>0</v>
      </c>
      <c r="B16" s="21" t="s">
        <v>1</v>
      </c>
      <c r="C16" s="21" t="s">
        <v>2</v>
      </c>
      <c r="D16" s="21" t="s">
        <v>55</v>
      </c>
      <c r="E16" s="21" t="s">
        <v>47</v>
      </c>
      <c r="F16" s="21" t="s">
        <v>46</v>
      </c>
      <c r="G16" s="21" t="s">
        <v>5</v>
      </c>
    </row>
    <row r="17" spans="1:7" ht="14.25" customHeight="1">
      <c r="A17" s="80">
        <v>1</v>
      </c>
      <c r="B17" s="67" t="s">
        <v>60</v>
      </c>
      <c r="C17" s="72" t="s">
        <v>6</v>
      </c>
      <c r="D17" s="76">
        <v>3</v>
      </c>
      <c r="E17" s="70">
        <v>0.3</v>
      </c>
      <c r="F17" s="86">
        <v>3760</v>
      </c>
      <c r="G17" s="65">
        <f>D17*E17*F17</f>
        <v>3383.9999999999995</v>
      </c>
    </row>
    <row r="18" spans="1:7" ht="68.25" customHeight="1">
      <c r="A18" s="97"/>
      <c r="B18" s="97"/>
      <c r="C18" s="73"/>
      <c r="D18" s="77"/>
      <c r="E18" s="71"/>
      <c r="F18" s="87"/>
      <c r="G18" s="89"/>
    </row>
    <row r="19" spans="1:7" ht="12">
      <c r="A19" s="24"/>
      <c r="B19" s="24" t="s">
        <v>24</v>
      </c>
      <c r="C19" s="24"/>
      <c r="D19" s="24"/>
      <c r="E19" s="24"/>
      <c r="F19" s="24"/>
      <c r="G19" s="25">
        <f>24%*G17</f>
        <v>812.1599999999999</v>
      </c>
    </row>
    <row r="20" spans="1:10" ht="12">
      <c r="A20" s="26"/>
      <c r="B20" s="26"/>
      <c r="C20" s="26"/>
      <c r="D20" s="26"/>
      <c r="E20" s="26"/>
      <c r="F20" s="26"/>
      <c r="G20" s="31">
        <f>G17+G19</f>
        <v>4196.16</v>
      </c>
      <c r="I20" s="15">
        <v>3000</v>
      </c>
      <c r="J20" s="15">
        <f>G20-I20</f>
        <v>1196.1599999999999</v>
      </c>
    </row>
    <row r="21" spans="5:10" ht="12">
      <c r="E21" s="1"/>
      <c r="J21" s="15"/>
    </row>
    <row r="22" spans="5:10" ht="12">
      <c r="E22" s="1"/>
      <c r="J22" s="15"/>
    </row>
    <row r="23" spans="5:10" ht="12">
      <c r="E23" s="1"/>
      <c r="J23" s="15"/>
    </row>
    <row r="24" spans="5:10" ht="12">
      <c r="E24" s="64" t="s">
        <v>50</v>
      </c>
      <c r="F24" s="64"/>
      <c r="G24" s="64"/>
      <c r="J24" s="15"/>
    </row>
    <row r="25" spans="1:10" ht="24.75">
      <c r="A25" s="22" t="s">
        <v>0</v>
      </c>
      <c r="B25" s="22" t="s">
        <v>1</v>
      </c>
      <c r="C25" s="21" t="s">
        <v>2</v>
      </c>
      <c r="D25" s="21" t="s">
        <v>55</v>
      </c>
      <c r="E25" s="21" t="s">
        <v>47</v>
      </c>
      <c r="F25" s="21" t="s">
        <v>46</v>
      </c>
      <c r="G25" s="22" t="s">
        <v>5</v>
      </c>
      <c r="J25" s="15"/>
    </row>
    <row r="26" spans="1:10" ht="12">
      <c r="A26" s="80">
        <v>2</v>
      </c>
      <c r="B26" s="98" t="s">
        <v>62</v>
      </c>
      <c r="C26" s="72" t="s">
        <v>6</v>
      </c>
      <c r="D26" s="76">
        <v>1</v>
      </c>
      <c r="E26" s="66">
        <v>0.3</v>
      </c>
      <c r="F26" s="86">
        <v>40300</v>
      </c>
      <c r="G26" s="65">
        <f>E26*F26*D26</f>
        <v>12090</v>
      </c>
      <c r="J26" s="15"/>
    </row>
    <row r="27" spans="1:10" ht="12">
      <c r="A27" s="81"/>
      <c r="B27" s="99"/>
      <c r="C27" s="82"/>
      <c r="D27" s="92"/>
      <c r="E27" s="66"/>
      <c r="F27" s="88"/>
      <c r="G27" s="65"/>
      <c r="J27" s="15"/>
    </row>
    <row r="28" spans="1:10" ht="66" customHeight="1">
      <c r="A28" s="81"/>
      <c r="B28" s="99"/>
      <c r="C28" s="82"/>
      <c r="D28" s="77"/>
      <c r="E28" s="66"/>
      <c r="F28" s="87"/>
      <c r="G28" s="65"/>
      <c r="J28" s="15"/>
    </row>
    <row r="29" spans="1:10" ht="12">
      <c r="A29" s="24"/>
      <c r="B29" s="24" t="s">
        <v>24</v>
      </c>
      <c r="C29" s="24"/>
      <c r="D29" s="24"/>
      <c r="E29" s="24"/>
      <c r="F29" s="24"/>
      <c r="G29" s="25">
        <f>24%*G26</f>
        <v>2901.6</v>
      </c>
      <c r="J29" s="15"/>
    </row>
    <row r="30" spans="1:10" ht="12">
      <c r="A30" s="26"/>
      <c r="B30" s="26"/>
      <c r="C30" s="26"/>
      <c r="D30" s="26"/>
      <c r="E30" s="26"/>
      <c r="F30" s="26"/>
      <c r="G30" s="31">
        <f>G26+G29</f>
        <v>14991.6</v>
      </c>
      <c r="J30" s="15"/>
    </row>
    <row r="31" spans="1:10" ht="12">
      <c r="A31" s="108"/>
      <c r="B31" s="108"/>
      <c r="C31" s="108"/>
      <c r="D31" s="108"/>
      <c r="E31" s="108"/>
      <c r="F31" s="108"/>
      <c r="G31" s="109"/>
      <c r="J31" s="15"/>
    </row>
    <row r="32" spans="1:10" ht="12">
      <c r="A32" s="108"/>
      <c r="B32" s="108"/>
      <c r="C32" s="108"/>
      <c r="D32" s="108"/>
      <c r="E32" s="108"/>
      <c r="F32" s="108"/>
      <c r="G32" s="109"/>
      <c r="J32" s="15"/>
    </row>
    <row r="33" spans="5:10" ht="12">
      <c r="E33" s="1"/>
      <c r="J33" s="15"/>
    </row>
    <row r="34" spans="5:10" ht="12">
      <c r="E34" s="1"/>
      <c r="J34" s="15"/>
    </row>
    <row r="35" spans="5:10" ht="12">
      <c r="E35" s="3"/>
      <c r="J35" s="15"/>
    </row>
    <row r="36" spans="5:10" ht="12">
      <c r="E36" s="64" t="s">
        <v>51</v>
      </c>
      <c r="F36" s="64"/>
      <c r="G36" s="64"/>
      <c r="J36" s="15"/>
    </row>
    <row r="37" spans="1:10" ht="24.75">
      <c r="A37" s="22" t="s">
        <v>0</v>
      </c>
      <c r="B37" s="22" t="s">
        <v>1</v>
      </c>
      <c r="C37" s="21" t="s">
        <v>2</v>
      </c>
      <c r="D37" s="21" t="s">
        <v>55</v>
      </c>
      <c r="E37" s="21" t="s">
        <v>47</v>
      </c>
      <c r="F37" s="21" t="s">
        <v>46</v>
      </c>
      <c r="G37" s="22" t="s">
        <v>5</v>
      </c>
      <c r="J37" s="15"/>
    </row>
    <row r="38" spans="1:12" ht="78" customHeight="1">
      <c r="A38" s="22">
        <v>3</v>
      </c>
      <c r="B38" s="21" t="s">
        <v>52</v>
      </c>
      <c r="C38" s="23" t="s">
        <v>6</v>
      </c>
      <c r="D38" s="23">
        <v>3</v>
      </c>
      <c r="E38" s="27">
        <v>0.3</v>
      </c>
      <c r="F38" s="42">
        <v>4500</v>
      </c>
      <c r="G38" s="30">
        <f>E38*F38*D38</f>
        <v>4050</v>
      </c>
      <c r="J38" s="15"/>
      <c r="L38" s="15"/>
    </row>
    <row r="39" spans="1:10" ht="12">
      <c r="A39" s="24"/>
      <c r="B39" s="24" t="s">
        <v>24</v>
      </c>
      <c r="C39" s="24"/>
      <c r="D39" s="24"/>
      <c r="E39" s="24"/>
      <c r="F39" s="24"/>
      <c r="G39" s="25">
        <f>24%*G38</f>
        <v>972</v>
      </c>
      <c r="J39" s="15"/>
    </row>
    <row r="40" spans="1:10" ht="12">
      <c r="A40" s="26"/>
      <c r="B40" s="26"/>
      <c r="C40" s="26"/>
      <c r="D40" s="26"/>
      <c r="E40" s="26"/>
      <c r="F40" s="26"/>
      <c r="G40" s="31">
        <f>G38+G39</f>
        <v>5022</v>
      </c>
      <c r="I40" s="15">
        <v>2000</v>
      </c>
      <c r="J40" s="15">
        <f>G40-I40</f>
        <v>3022</v>
      </c>
    </row>
    <row r="41" spans="5:10" ht="12">
      <c r="E41" s="3"/>
      <c r="J41" s="15"/>
    </row>
    <row r="42" spans="5:10" ht="12">
      <c r="E42" s="3"/>
      <c r="J42" s="15"/>
    </row>
    <row r="43" spans="5:10" ht="12">
      <c r="E43" s="64" t="s">
        <v>53</v>
      </c>
      <c r="F43" s="64"/>
      <c r="G43" s="64"/>
      <c r="J43" s="15"/>
    </row>
    <row r="44" spans="1:10" ht="24.75">
      <c r="A44" s="22" t="s">
        <v>0</v>
      </c>
      <c r="B44" s="22" t="s">
        <v>1</v>
      </c>
      <c r="C44" s="21" t="s">
        <v>2</v>
      </c>
      <c r="D44" s="21" t="s">
        <v>55</v>
      </c>
      <c r="E44" s="21" t="s">
        <v>47</v>
      </c>
      <c r="F44" s="21" t="s">
        <v>46</v>
      </c>
      <c r="G44" s="22" t="s">
        <v>5</v>
      </c>
      <c r="J44" s="15"/>
    </row>
    <row r="45" spans="1:10" ht="12">
      <c r="A45" s="80">
        <v>4</v>
      </c>
      <c r="B45" s="67" t="s">
        <v>54</v>
      </c>
      <c r="C45" s="72" t="s">
        <v>6</v>
      </c>
      <c r="D45" s="76">
        <v>3</v>
      </c>
      <c r="E45" s="66">
        <v>0.3</v>
      </c>
      <c r="F45" s="83">
        <v>200</v>
      </c>
      <c r="G45" s="65">
        <f>E45*F45*D45</f>
        <v>180</v>
      </c>
      <c r="J45" s="15"/>
    </row>
    <row r="46" spans="1:10" ht="12">
      <c r="A46" s="81"/>
      <c r="B46" s="68"/>
      <c r="C46" s="96"/>
      <c r="D46" s="92"/>
      <c r="E46" s="66"/>
      <c r="F46" s="84"/>
      <c r="G46" s="65"/>
      <c r="J46" s="15"/>
    </row>
    <row r="47" spans="1:10" ht="42" customHeight="1">
      <c r="A47" s="81"/>
      <c r="B47" s="68"/>
      <c r="C47" s="96"/>
      <c r="D47" s="77"/>
      <c r="E47" s="66"/>
      <c r="F47" s="84"/>
      <c r="G47" s="65"/>
      <c r="J47" s="15"/>
    </row>
    <row r="48" spans="1:10" ht="12">
      <c r="A48" s="24"/>
      <c r="B48" s="24" t="s">
        <v>24</v>
      </c>
      <c r="C48" s="24"/>
      <c r="D48" s="24"/>
      <c r="E48" s="24"/>
      <c r="F48" s="24"/>
      <c r="G48" s="36">
        <f>24%*G45</f>
        <v>43.199999999999996</v>
      </c>
      <c r="J48" s="15"/>
    </row>
    <row r="49" spans="1:10" ht="12">
      <c r="A49" s="26"/>
      <c r="B49" s="26"/>
      <c r="C49" s="26"/>
      <c r="D49" s="26"/>
      <c r="E49" s="26"/>
      <c r="F49" s="26"/>
      <c r="G49" s="33">
        <f>SUM(G45:G48)</f>
        <v>223.2</v>
      </c>
      <c r="I49" s="40">
        <v>100</v>
      </c>
      <c r="J49" s="15">
        <f>G49-I49</f>
        <v>123.19999999999999</v>
      </c>
    </row>
    <row r="50" spans="5:10" ht="12">
      <c r="E50" s="1"/>
      <c r="J50" s="15"/>
    </row>
    <row r="51" spans="5:11" ht="12">
      <c r="E51" s="1"/>
      <c r="J51" s="15"/>
      <c r="K51" s="47"/>
    </row>
    <row r="52" spans="1:10" ht="12">
      <c r="A52" s="48"/>
      <c r="B52" s="48"/>
      <c r="C52" s="48"/>
      <c r="D52" s="48"/>
      <c r="E52" s="48"/>
      <c r="F52" s="48"/>
      <c r="G52" s="49"/>
      <c r="J52" s="15">
        <f>J20+J40+J49</f>
        <v>4341.36</v>
      </c>
    </row>
    <row r="53" spans="6:7" ht="12">
      <c r="F53" s="6" t="s">
        <v>14</v>
      </c>
      <c r="G53" s="2">
        <f>G17+G38+G26+G45</f>
        <v>19704</v>
      </c>
    </row>
    <row r="54" spans="6:8" ht="12">
      <c r="F54" s="6" t="s">
        <v>26</v>
      </c>
      <c r="G54" s="2">
        <f>G19+G29+G39+G48</f>
        <v>4728.96</v>
      </c>
      <c r="H54" s="7"/>
    </row>
    <row r="55" spans="6:7" ht="12">
      <c r="F55" s="6" t="s">
        <v>15</v>
      </c>
      <c r="G55" s="2">
        <f>G20+G30++G40+G49</f>
        <v>24432.960000000003</v>
      </c>
    </row>
    <row r="57" spans="1:7" ht="12">
      <c r="A57" s="11"/>
      <c r="B57" s="11"/>
      <c r="C57" s="11"/>
      <c r="D57" s="11"/>
      <c r="E57" s="11"/>
      <c r="F57" s="11"/>
      <c r="G57" s="12"/>
    </row>
    <row r="58" spans="5:8" ht="12.75">
      <c r="E58" s="63" t="s">
        <v>48</v>
      </c>
      <c r="F58" s="63"/>
      <c r="G58" s="43">
        <v>44133</v>
      </c>
      <c r="H58" s="44"/>
    </row>
    <row r="59" spans="1:7" ht="12.75">
      <c r="A59" s="78" t="s">
        <v>17</v>
      </c>
      <c r="B59" s="79"/>
      <c r="C59" s="79"/>
      <c r="D59" s="16"/>
      <c r="E59" s="60" t="s">
        <v>16</v>
      </c>
      <c r="F59" s="69"/>
      <c r="G59" s="69"/>
    </row>
    <row r="60" spans="2:6" ht="12">
      <c r="B60" s="3"/>
      <c r="C60" s="3"/>
      <c r="D60" s="3"/>
      <c r="F60" s="3"/>
    </row>
    <row r="61" spans="2:6" ht="12">
      <c r="B61" s="3"/>
      <c r="C61" s="3"/>
      <c r="D61" s="3"/>
      <c r="E61" s="13"/>
      <c r="F61" s="3"/>
    </row>
    <row r="62" spans="2:6" ht="12">
      <c r="B62" s="3"/>
      <c r="C62" s="3"/>
      <c r="D62" s="3"/>
      <c r="E62" s="3"/>
      <c r="F62" s="3"/>
    </row>
    <row r="63" spans="2:7" ht="12.75">
      <c r="B63" s="1" t="s">
        <v>19</v>
      </c>
      <c r="C63" s="3"/>
      <c r="D63" s="3"/>
      <c r="E63" s="60" t="s">
        <v>29</v>
      </c>
      <c r="F63" s="60"/>
      <c r="G63" s="69"/>
    </row>
    <row r="64" spans="2:6" ht="12">
      <c r="B64" s="3"/>
      <c r="C64" s="3"/>
      <c r="D64" s="3"/>
      <c r="E64" s="3"/>
      <c r="F64" s="3"/>
    </row>
    <row r="65" spans="2:6" ht="12">
      <c r="B65" s="3"/>
      <c r="C65" s="3"/>
      <c r="D65" s="3"/>
      <c r="E65" s="3"/>
      <c r="F65" s="3"/>
    </row>
    <row r="66" spans="2:6" ht="12">
      <c r="B66" s="3"/>
      <c r="C66" s="3"/>
      <c r="D66" s="3"/>
      <c r="E66" s="3"/>
      <c r="F66" s="3"/>
    </row>
    <row r="67" spans="2:6" ht="12">
      <c r="B67" s="57"/>
      <c r="C67" s="58"/>
      <c r="D67" s="58"/>
      <c r="E67" s="58"/>
      <c r="F67" s="58"/>
    </row>
    <row r="68" spans="2:6" ht="12">
      <c r="B68" s="60"/>
      <c r="C68" s="59"/>
      <c r="D68" s="59"/>
      <c r="E68" s="59"/>
      <c r="F68" s="59"/>
    </row>
    <row r="69" spans="2:6" ht="12">
      <c r="B69" s="3"/>
      <c r="C69" s="61"/>
      <c r="D69" s="61"/>
      <c r="E69" s="61"/>
      <c r="F69" s="3"/>
    </row>
    <row r="70" spans="2:6" ht="12">
      <c r="B70" s="3"/>
      <c r="C70" s="14"/>
      <c r="D70" s="14"/>
      <c r="E70" s="14"/>
      <c r="F70" s="3"/>
    </row>
    <row r="71" spans="2:6" ht="12">
      <c r="B71" s="57"/>
      <c r="C71" s="58"/>
      <c r="D71" s="58"/>
      <c r="E71" s="58"/>
      <c r="F71" s="58"/>
    </row>
    <row r="72" spans="2:7" ht="12">
      <c r="B72" s="57"/>
      <c r="C72" s="59"/>
      <c r="D72" s="59"/>
      <c r="E72" s="59"/>
      <c r="F72" s="59"/>
      <c r="G72" s="59"/>
    </row>
  </sheetData>
  <sheetProtection/>
  <mergeCells count="47">
    <mergeCell ref="D26:D28"/>
    <mergeCell ref="D45:D47"/>
    <mergeCell ref="A2:B2"/>
    <mergeCell ref="A7:B7"/>
    <mergeCell ref="A9:B9"/>
    <mergeCell ref="C45:C47"/>
    <mergeCell ref="A17:A18"/>
    <mergeCell ref="B17:B18"/>
    <mergeCell ref="A26:A28"/>
    <mergeCell ref="B26:B28"/>
    <mergeCell ref="G17:G18"/>
    <mergeCell ref="E2:G2"/>
    <mergeCell ref="E3:F3"/>
    <mergeCell ref="E6:H6"/>
    <mergeCell ref="E4:H4"/>
    <mergeCell ref="E5:H5"/>
    <mergeCell ref="E7:H7"/>
    <mergeCell ref="C26:C28"/>
    <mergeCell ref="G26:G28"/>
    <mergeCell ref="F45:F47"/>
    <mergeCell ref="E8:H8"/>
    <mergeCell ref="E24:G24"/>
    <mergeCell ref="E26:E28"/>
    <mergeCell ref="F17:F18"/>
    <mergeCell ref="E43:G43"/>
    <mergeCell ref="F26:F28"/>
    <mergeCell ref="E9:H9"/>
    <mergeCell ref="E63:G63"/>
    <mergeCell ref="B67:F67"/>
    <mergeCell ref="E17:E18"/>
    <mergeCell ref="C17:C18"/>
    <mergeCell ref="A10:H10"/>
    <mergeCell ref="E15:G15"/>
    <mergeCell ref="D17:D18"/>
    <mergeCell ref="A59:C59"/>
    <mergeCell ref="E59:G59"/>
    <mergeCell ref="A45:A47"/>
    <mergeCell ref="B71:F71"/>
    <mergeCell ref="B72:G72"/>
    <mergeCell ref="B68:F68"/>
    <mergeCell ref="C69:E69"/>
    <mergeCell ref="A8:B8"/>
    <mergeCell ref="E58:F58"/>
    <mergeCell ref="E36:G36"/>
    <mergeCell ref="G45:G47"/>
    <mergeCell ref="E45:E47"/>
    <mergeCell ref="B45:B4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I1">
      <selection activeCell="R8" sqref="R7:R8"/>
    </sheetView>
  </sheetViews>
  <sheetFormatPr defaultColWidth="9.140625" defaultRowHeight="12.75"/>
  <cols>
    <col min="1" max="1" width="5.421875" style="5" customWidth="1"/>
    <col min="2" max="2" width="28.140625" style="5" customWidth="1"/>
    <col min="3" max="3" width="13.00390625" style="5" customWidth="1"/>
    <col min="4" max="4" width="10.8515625" style="5" customWidth="1"/>
    <col min="5" max="5" width="14.7109375" style="5" customWidth="1"/>
    <col min="6" max="6" width="17.00390625" style="5" customWidth="1"/>
    <col min="7" max="7" width="7.7109375" style="5" customWidth="1"/>
    <col min="8" max="8" width="14.421875" style="15" customWidth="1"/>
    <col min="9" max="9" width="16.00390625" style="5" customWidth="1"/>
    <col min="10" max="10" width="17.8515625" style="5" customWidth="1"/>
    <col min="11" max="11" width="15.00390625" style="5" customWidth="1"/>
    <col min="12" max="12" width="16.140625" style="5" customWidth="1"/>
    <col min="13" max="13" width="15.28125" style="5" customWidth="1"/>
    <col min="14" max="14" width="14.8515625" style="5" customWidth="1"/>
    <col min="15" max="16384" width="9.140625" style="5" customWidth="1"/>
  </cols>
  <sheetData>
    <row r="1" spans="2:7" ht="34.5" customHeight="1">
      <c r="B1" s="9" t="s">
        <v>21</v>
      </c>
      <c r="C1" s="16"/>
      <c r="D1" s="16"/>
      <c r="E1" s="16"/>
      <c r="F1" s="16"/>
      <c r="G1" s="4"/>
    </row>
    <row r="2" spans="1:8" s="8" customFormat="1" ht="12.75" customHeight="1">
      <c r="A2" s="17"/>
      <c r="B2" s="18" t="s">
        <v>22</v>
      </c>
      <c r="C2" s="19"/>
      <c r="D2" s="90" t="s">
        <v>28</v>
      </c>
      <c r="E2" s="90"/>
      <c r="F2" s="90"/>
      <c r="G2" s="4"/>
      <c r="H2" s="37"/>
    </row>
    <row r="3" spans="1:8" s="8" customFormat="1" ht="14.25" customHeight="1">
      <c r="A3" s="103" t="s">
        <v>7</v>
      </c>
      <c r="B3" s="103"/>
      <c r="C3" s="20"/>
      <c r="D3" s="91" t="s">
        <v>8</v>
      </c>
      <c r="E3" s="91"/>
      <c r="F3" s="10"/>
      <c r="G3" s="10"/>
      <c r="H3" s="37"/>
    </row>
    <row r="4" spans="1:8" s="8" customFormat="1" ht="21" customHeight="1">
      <c r="A4" s="103" t="s">
        <v>9</v>
      </c>
      <c r="B4" s="103"/>
      <c r="C4" s="20"/>
      <c r="D4" s="85" t="s">
        <v>32</v>
      </c>
      <c r="E4" s="85"/>
      <c r="F4" s="85"/>
      <c r="G4" s="85"/>
      <c r="H4" s="37"/>
    </row>
    <row r="5" spans="1:8" s="8" customFormat="1" ht="23.25" customHeight="1">
      <c r="A5" s="103" t="s">
        <v>10</v>
      </c>
      <c r="B5" s="103"/>
      <c r="C5" s="104"/>
      <c r="D5" s="85" t="s">
        <v>33</v>
      </c>
      <c r="E5" s="85"/>
      <c r="F5" s="85"/>
      <c r="G5" s="85"/>
      <c r="H5" s="37"/>
    </row>
    <row r="6" spans="1:8" s="8" customFormat="1" ht="23.25" customHeight="1">
      <c r="A6" s="103" t="s">
        <v>18</v>
      </c>
      <c r="B6" s="103"/>
      <c r="C6" s="104"/>
      <c r="D6" s="85" t="s">
        <v>34</v>
      </c>
      <c r="E6" s="85"/>
      <c r="F6" s="85"/>
      <c r="G6" s="85"/>
      <c r="H6" s="37"/>
    </row>
    <row r="7" spans="1:8" s="8" customFormat="1" ht="24.75" customHeight="1">
      <c r="A7" s="103" t="s">
        <v>39</v>
      </c>
      <c r="B7" s="103"/>
      <c r="C7" s="104"/>
      <c r="D7" s="85" t="s">
        <v>41</v>
      </c>
      <c r="E7" s="85"/>
      <c r="F7" s="85"/>
      <c r="G7" s="85"/>
      <c r="H7" s="37"/>
    </row>
    <row r="8" spans="1:8" s="8" customFormat="1" ht="22.5" customHeight="1">
      <c r="A8" s="17"/>
      <c r="B8" s="35" t="s">
        <v>42</v>
      </c>
      <c r="C8" s="20"/>
      <c r="D8" s="85" t="s">
        <v>35</v>
      </c>
      <c r="E8" s="85"/>
      <c r="F8" s="85"/>
      <c r="G8" s="85"/>
      <c r="H8" s="37" t="s">
        <v>20</v>
      </c>
    </row>
    <row r="9" spans="3:8" s="8" customFormat="1" ht="23.25" customHeight="1">
      <c r="C9" s="9"/>
      <c r="D9" s="105"/>
      <c r="E9" s="105"/>
      <c r="F9" s="105"/>
      <c r="G9" s="105"/>
      <c r="H9" s="37"/>
    </row>
    <row r="10" spans="4:6" ht="12">
      <c r="D10" s="64" t="s">
        <v>31</v>
      </c>
      <c r="E10" s="64"/>
      <c r="F10" s="64"/>
    </row>
    <row r="11" spans="1:14" ht="39" customHeight="1">
      <c r="A11" s="21" t="s">
        <v>0</v>
      </c>
      <c r="B11" s="21" t="s">
        <v>1</v>
      </c>
      <c r="C11" s="21" t="s">
        <v>2</v>
      </c>
      <c r="D11" s="21" t="s">
        <v>3</v>
      </c>
      <c r="E11" s="21" t="s">
        <v>4</v>
      </c>
      <c r="F11" s="21" t="s">
        <v>5</v>
      </c>
      <c r="I11" s="21"/>
      <c r="J11" s="21"/>
      <c r="K11" s="21"/>
      <c r="L11" s="21"/>
      <c r="M11" s="21"/>
      <c r="N11" s="21"/>
    </row>
    <row r="12" spans="1:14" ht="14.25" customHeight="1">
      <c r="A12" s="80">
        <v>1</v>
      </c>
      <c r="B12" s="67" t="s">
        <v>11</v>
      </c>
      <c r="C12" s="72" t="s">
        <v>6</v>
      </c>
      <c r="D12" s="70">
        <v>200</v>
      </c>
      <c r="E12" s="102">
        <v>1</v>
      </c>
      <c r="F12" s="65">
        <f>D12*E12</f>
        <v>200</v>
      </c>
      <c r="I12" s="80"/>
      <c r="J12" s="67"/>
      <c r="K12" s="72"/>
      <c r="L12" s="70"/>
      <c r="M12" s="102"/>
      <c r="N12" s="65"/>
    </row>
    <row r="13" spans="1:14" ht="24" customHeight="1">
      <c r="A13" s="97"/>
      <c r="B13" s="97"/>
      <c r="C13" s="73"/>
      <c r="D13" s="71"/>
      <c r="E13" s="82"/>
      <c r="F13" s="89"/>
      <c r="I13" s="97"/>
      <c r="J13" s="97"/>
      <c r="K13" s="73"/>
      <c r="L13" s="71"/>
      <c r="M13" s="82"/>
      <c r="N13" s="89"/>
    </row>
    <row r="14" spans="1:14" ht="12">
      <c r="A14" s="24"/>
      <c r="B14" s="24" t="s">
        <v>24</v>
      </c>
      <c r="C14" s="24"/>
      <c r="D14" s="24"/>
      <c r="E14" s="24"/>
      <c r="F14" s="25">
        <f>24%*F12</f>
        <v>48</v>
      </c>
      <c r="I14" s="24"/>
      <c r="J14" s="24"/>
      <c r="K14" s="24"/>
      <c r="L14" s="24"/>
      <c r="M14" s="24"/>
      <c r="N14" s="25"/>
    </row>
    <row r="15" spans="1:14" ht="12">
      <c r="A15" s="26"/>
      <c r="B15" s="26"/>
      <c r="C15" s="26"/>
      <c r="D15" s="26"/>
      <c r="E15" s="26"/>
      <c r="F15" s="31">
        <f>F12+F14</f>
        <v>248</v>
      </c>
      <c r="I15" s="26"/>
      <c r="J15" s="26"/>
      <c r="K15" s="26"/>
      <c r="L15" s="26"/>
      <c r="M15" s="26"/>
      <c r="N15" s="31"/>
    </row>
    <row r="16" spans="4:12" ht="12">
      <c r="D16" s="1"/>
      <c r="L16" s="1"/>
    </row>
    <row r="17" spans="4:12" ht="12">
      <c r="D17" s="1"/>
      <c r="L17" s="1"/>
    </row>
    <row r="18" spans="4:12" ht="12">
      <c r="D18" s="1"/>
      <c r="L18" s="1"/>
    </row>
    <row r="19" spans="4:14" ht="12">
      <c r="D19" s="64" t="s">
        <v>36</v>
      </c>
      <c r="E19" s="64"/>
      <c r="F19" s="64"/>
      <c r="L19" s="64"/>
      <c r="M19" s="64"/>
      <c r="N19" s="64"/>
    </row>
    <row r="20" spans="1:14" ht="24.75">
      <c r="A20" s="22" t="s">
        <v>0</v>
      </c>
      <c r="B20" s="22" t="s">
        <v>1</v>
      </c>
      <c r="C20" s="21" t="s">
        <v>2</v>
      </c>
      <c r="D20" s="21" t="s">
        <v>3</v>
      </c>
      <c r="E20" s="21" t="s">
        <v>4</v>
      </c>
      <c r="F20" s="22" t="s">
        <v>5</v>
      </c>
      <c r="I20" s="22"/>
      <c r="J20" s="22"/>
      <c r="K20" s="21"/>
      <c r="L20" s="21"/>
      <c r="M20" s="21"/>
      <c r="N20" s="22"/>
    </row>
    <row r="21" spans="1:14" ht="12">
      <c r="A21" s="80">
        <v>2</v>
      </c>
      <c r="B21" s="98" t="s">
        <v>27</v>
      </c>
      <c r="C21" s="72" t="s">
        <v>6</v>
      </c>
      <c r="D21" s="66">
        <v>300</v>
      </c>
      <c r="E21" s="84">
        <v>1</v>
      </c>
      <c r="F21" s="65">
        <f>D21*E21</f>
        <v>300</v>
      </c>
      <c r="I21" s="80"/>
      <c r="J21" s="98"/>
      <c r="K21" s="72"/>
      <c r="L21" s="66"/>
      <c r="M21" s="84"/>
      <c r="N21" s="65"/>
    </row>
    <row r="22" spans="1:14" ht="12">
      <c r="A22" s="81"/>
      <c r="B22" s="99"/>
      <c r="C22" s="82"/>
      <c r="D22" s="66"/>
      <c r="E22" s="84"/>
      <c r="F22" s="65"/>
      <c r="I22" s="81"/>
      <c r="J22" s="99"/>
      <c r="K22" s="82"/>
      <c r="L22" s="66"/>
      <c r="M22" s="84"/>
      <c r="N22" s="65"/>
    </row>
    <row r="23" spans="1:14" ht="33.75" customHeight="1">
      <c r="A23" s="81"/>
      <c r="B23" s="99"/>
      <c r="C23" s="82"/>
      <c r="D23" s="66"/>
      <c r="E23" s="84"/>
      <c r="F23" s="65"/>
      <c r="I23" s="81"/>
      <c r="J23" s="99"/>
      <c r="K23" s="82"/>
      <c r="L23" s="66"/>
      <c r="M23" s="84"/>
      <c r="N23" s="65"/>
    </row>
    <row r="24" spans="1:14" ht="12">
      <c r="A24" s="24"/>
      <c r="B24" s="24" t="s">
        <v>24</v>
      </c>
      <c r="C24" s="24"/>
      <c r="D24" s="24"/>
      <c r="E24" s="24"/>
      <c r="F24" s="25">
        <f>24%*F21</f>
        <v>72</v>
      </c>
      <c r="I24" s="24"/>
      <c r="J24" s="24"/>
      <c r="K24" s="24"/>
      <c r="L24" s="24"/>
      <c r="M24" s="24"/>
      <c r="N24" s="25"/>
    </row>
    <row r="25" spans="1:14" ht="12">
      <c r="A25" s="26"/>
      <c r="B25" s="26"/>
      <c r="C25" s="26"/>
      <c r="D25" s="26"/>
      <c r="E25" s="26"/>
      <c r="F25" s="31">
        <f>F21+F24</f>
        <v>372</v>
      </c>
      <c r="I25" s="26"/>
      <c r="J25" s="26"/>
      <c r="K25" s="26"/>
      <c r="L25" s="26"/>
      <c r="M25" s="26"/>
      <c r="N25" s="31"/>
    </row>
    <row r="26" spans="4:12" ht="12">
      <c r="D26" s="1"/>
      <c r="L26" s="1"/>
    </row>
    <row r="27" spans="4:12" ht="12">
      <c r="D27" s="3"/>
      <c r="L27" s="3"/>
    </row>
    <row r="28" spans="4:12" ht="12">
      <c r="D28" s="3"/>
      <c r="L28" s="3"/>
    </row>
    <row r="29" spans="4:14" ht="12">
      <c r="D29" s="64" t="s">
        <v>37</v>
      </c>
      <c r="E29" s="64"/>
      <c r="F29" s="64"/>
      <c r="L29" s="64"/>
      <c r="M29" s="64"/>
      <c r="N29" s="64"/>
    </row>
    <row r="30" spans="1:14" ht="24.75">
      <c r="A30" s="22" t="s">
        <v>0</v>
      </c>
      <c r="B30" s="22" t="s">
        <v>1</v>
      </c>
      <c r="C30" s="21" t="s">
        <v>2</v>
      </c>
      <c r="D30" s="21" t="s">
        <v>3</v>
      </c>
      <c r="E30" s="21" t="s">
        <v>4</v>
      </c>
      <c r="F30" s="22" t="s">
        <v>5</v>
      </c>
      <c r="I30" s="22"/>
      <c r="J30" s="22"/>
      <c r="K30" s="21"/>
      <c r="L30" s="21"/>
      <c r="M30" s="21"/>
      <c r="N30" s="22"/>
    </row>
    <row r="31" spans="1:14" ht="43.5" customHeight="1">
      <c r="A31" s="22">
        <v>3</v>
      </c>
      <c r="B31" s="21" t="s">
        <v>12</v>
      </c>
      <c r="C31" s="23" t="s">
        <v>6</v>
      </c>
      <c r="D31" s="27">
        <v>65</v>
      </c>
      <c r="E31" s="32">
        <v>2</v>
      </c>
      <c r="F31" s="30">
        <f>D31*E31</f>
        <v>130</v>
      </c>
      <c r="I31" s="22"/>
      <c r="J31" s="21"/>
      <c r="K31" s="23"/>
      <c r="L31" s="27"/>
      <c r="M31" s="32"/>
      <c r="N31" s="30"/>
    </row>
    <row r="32" spans="1:14" ht="12">
      <c r="A32" s="24"/>
      <c r="B32" s="24" t="s">
        <v>24</v>
      </c>
      <c r="C32" s="24"/>
      <c r="D32" s="24"/>
      <c r="E32" s="24"/>
      <c r="F32" s="25">
        <f>24%*F31</f>
        <v>31.2</v>
      </c>
      <c r="I32" s="24"/>
      <c r="J32" s="24"/>
      <c r="K32" s="24"/>
      <c r="L32" s="24"/>
      <c r="M32" s="24"/>
      <c r="N32" s="25"/>
    </row>
    <row r="33" spans="1:14" ht="12">
      <c r="A33" s="26"/>
      <c r="B33" s="26"/>
      <c r="C33" s="26"/>
      <c r="D33" s="26"/>
      <c r="E33" s="26"/>
      <c r="F33" s="31">
        <f>F31+F32</f>
        <v>161.2</v>
      </c>
      <c r="I33" s="26"/>
      <c r="J33" s="26"/>
      <c r="K33" s="26"/>
      <c r="L33" s="26"/>
      <c r="M33" s="26"/>
      <c r="N33" s="31"/>
    </row>
    <row r="34" spans="4:12" ht="12">
      <c r="D34" s="3"/>
      <c r="L34" s="3"/>
    </row>
    <row r="35" spans="4:12" ht="12">
      <c r="D35" s="3"/>
      <c r="L35" s="3"/>
    </row>
    <row r="36" spans="4:12" ht="12">
      <c r="D36" s="3"/>
      <c r="L36" s="3"/>
    </row>
    <row r="37" spans="4:14" ht="12">
      <c r="D37" s="64" t="s">
        <v>40</v>
      </c>
      <c r="E37" s="64"/>
      <c r="F37" s="64"/>
      <c r="L37" s="64"/>
      <c r="M37" s="64"/>
      <c r="N37" s="64"/>
    </row>
    <row r="38" spans="1:14" ht="24.75">
      <c r="A38" s="22" t="s">
        <v>0</v>
      </c>
      <c r="B38" s="22" t="s">
        <v>1</v>
      </c>
      <c r="C38" s="21" t="s">
        <v>2</v>
      </c>
      <c r="D38" s="21" t="s">
        <v>3</v>
      </c>
      <c r="E38" s="21" t="s">
        <v>4</v>
      </c>
      <c r="F38" s="22" t="s">
        <v>5</v>
      </c>
      <c r="I38" s="22"/>
      <c r="J38" s="22"/>
      <c r="K38" s="21"/>
      <c r="L38" s="21"/>
      <c r="M38" s="21"/>
      <c r="N38" s="22"/>
    </row>
    <row r="39" spans="1:14" ht="12">
      <c r="A39" s="80">
        <v>4</v>
      </c>
      <c r="B39" s="67" t="s">
        <v>13</v>
      </c>
      <c r="C39" s="72" t="s">
        <v>6</v>
      </c>
      <c r="D39" s="101">
        <v>820</v>
      </c>
      <c r="E39" s="84">
        <v>2</v>
      </c>
      <c r="F39" s="65">
        <f>D39*E39</f>
        <v>1640</v>
      </c>
      <c r="I39" s="80"/>
      <c r="J39" s="67"/>
      <c r="K39" s="72"/>
      <c r="L39" s="101"/>
      <c r="M39" s="84"/>
      <c r="N39" s="65"/>
    </row>
    <row r="40" spans="1:14" ht="12">
      <c r="A40" s="81"/>
      <c r="B40" s="68"/>
      <c r="C40" s="96"/>
      <c r="D40" s="101"/>
      <c r="E40" s="84"/>
      <c r="F40" s="65"/>
      <c r="I40" s="81"/>
      <c r="J40" s="68"/>
      <c r="K40" s="96"/>
      <c r="L40" s="101"/>
      <c r="M40" s="84"/>
      <c r="N40" s="65"/>
    </row>
    <row r="41" spans="1:14" ht="13.5" customHeight="1">
      <c r="A41" s="81"/>
      <c r="B41" s="68"/>
      <c r="C41" s="96"/>
      <c r="D41" s="101"/>
      <c r="E41" s="84"/>
      <c r="F41" s="65"/>
      <c r="I41" s="81"/>
      <c r="J41" s="68"/>
      <c r="K41" s="96"/>
      <c r="L41" s="101"/>
      <c r="M41" s="84"/>
      <c r="N41" s="65"/>
    </row>
    <row r="42" spans="1:14" ht="27" customHeight="1">
      <c r="A42" s="22">
        <v>5</v>
      </c>
      <c r="B42" s="34" t="s">
        <v>30</v>
      </c>
      <c r="C42" s="23" t="s">
        <v>6</v>
      </c>
      <c r="D42" s="38">
        <v>280</v>
      </c>
      <c r="E42" s="39">
        <v>2</v>
      </c>
      <c r="F42" s="30">
        <f>D42*E42</f>
        <v>560</v>
      </c>
      <c r="I42" s="22"/>
      <c r="J42" s="34"/>
      <c r="K42" s="23"/>
      <c r="L42" s="38"/>
      <c r="M42" s="39"/>
      <c r="N42" s="30"/>
    </row>
    <row r="43" spans="1:14" ht="12">
      <c r="A43" s="24"/>
      <c r="B43" s="24" t="s">
        <v>24</v>
      </c>
      <c r="C43" s="24"/>
      <c r="D43" s="24"/>
      <c r="E43" s="24"/>
      <c r="F43" s="36">
        <f>24%*(F39+F42)</f>
        <v>528</v>
      </c>
      <c r="I43" s="24"/>
      <c r="J43" s="24"/>
      <c r="K43" s="24"/>
      <c r="L43" s="24"/>
      <c r="M43" s="24"/>
      <c r="N43" s="36"/>
    </row>
    <row r="44" spans="1:14" ht="12">
      <c r="A44" s="26"/>
      <c r="B44" s="26"/>
      <c r="C44" s="26"/>
      <c r="D44" s="26"/>
      <c r="E44" s="26"/>
      <c r="F44" s="33">
        <f>SUM(F39:F43)</f>
        <v>2728</v>
      </c>
      <c r="I44" s="26"/>
      <c r="J44" s="26"/>
      <c r="K44" s="26"/>
      <c r="L44" s="26"/>
      <c r="M44" s="26"/>
      <c r="N44" s="33"/>
    </row>
    <row r="45" spans="4:12" ht="12">
      <c r="D45" s="1"/>
      <c r="L45" s="1"/>
    </row>
    <row r="46" spans="4:12" ht="12">
      <c r="D46" s="1"/>
      <c r="L46" s="1"/>
    </row>
    <row r="47" spans="4:12" ht="12">
      <c r="D47" s="1"/>
      <c r="L47" s="1"/>
    </row>
    <row r="48" spans="4:14" ht="12.75">
      <c r="D48" s="60" t="s">
        <v>38</v>
      </c>
      <c r="E48" s="79"/>
      <c r="F48" s="79"/>
      <c r="L48" s="60"/>
      <c r="M48" s="79"/>
      <c r="N48" s="79"/>
    </row>
    <row r="49" spans="1:14" ht="24.75">
      <c r="A49" s="22" t="s">
        <v>0</v>
      </c>
      <c r="B49" s="22" t="s">
        <v>1</v>
      </c>
      <c r="C49" s="21" t="s">
        <v>2</v>
      </c>
      <c r="D49" s="21" t="s">
        <v>3</v>
      </c>
      <c r="E49" s="21" t="s">
        <v>4</v>
      </c>
      <c r="F49" s="22" t="s">
        <v>5</v>
      </c>
      <c r="I49" s="22"/>
      <c r="J49" s="22"/>
      <c r="K49" s="21"/>
      <c r="L49" s="21"/>
      <c r="M49" s="21"/>
      <c r="N49" s="22"/>
    </row>
    <row r="50" spans="1:14" ht="12">
      <c r="A50" s="80">
        <v>6</v>
      </c>
      <c r="B50" s="67" t="s">
        <v>25</v>
      </c>
      <c r="C50" s="76" t="s">
        <v>6</v>
      </c>
      <c r="D50" s="66">
        <v>134</v>
      </c>
      <c r="E50" s="84">
        <v>2</v>
      </c>
      <c r="F50" s="65">
        <f>D50*E50</f>
        <v>268</v>
      </c>
      <c r="I50" s="80"/>
      <c r="J50" s="67"/>
      <c r="K50" s="76"/>
      <c r="L50" s="66"/>
      <c r="M50" s="84"/>
      <c r="N50" s="65"/>
    </row>
    <row r="51" spans="1:14" ht="29.25" customHeight="1">
      <c r="A51" s="81"/>
      <c r="B51" s="68"/>
      <c r="C51" s="100"/>
      <c r="D51" s="66"/>
      <c r="E51" s="84"/>
      <c r="F51" s="65"/>
      <c r="I51" s="81"/>
      <c r="J51" s="68"/>
      <c r="K51" s="100"/>
      <c r="L51" s="66"/>
      <c r="M51" s="84"/>
      <c r="N51" s="65"/>
    </row>
    <row r="52" spans="1:14" ht="12">
      <c r="A52" s="24"/>
      <c r="B52" s="24" t="s">
        <v>23</v>
      </c>
      <c r="C52" s="28"/>
      <c r="D52" s="24"/>
      <c r="E52" s="29"/>
      <c r="F52" s="25">
        <f>24%*F50</f>
        <v>64.32</v>
      </c>
      <c r="I52" s="24"/>
      <c r="J52" s="24"/>
      <c r="K52" s="28"/>
      <c r="L52" s="24"/>
      <c r="M52" s="29"/>
      <c r="N52" s="25"/>
    </row>
    <row r="53" spans="1:14" ht="12">
      <c r="A53" s="26"/>
      <c r="B53" s="26"/>
      <c r="C53" s="26"/>
      <c r="D53" s="26"/>
      <c r="E53" s="26"/>
      <c r="F53" s="31">
        <f>F50+F52</f>
        <v>332.32</v>
      </c>
      <c r="I53" s="26"/>
      <c r="J53" s="26"/>
      <c r="K53" s="26"/>
      <c r="L53" s="26"/>
      <c r="M53" s="26"/>
      <c r="N53" s="31"/>
    </row>
    <row r="54" spans="4:12" ht="12">
      <c r="D54" s="3"/>
      <c r="L54" s="3"/>
    </row>
    <row r="56" spans="5:14" ht="12">
      <c r="E56" s="6" t="s">
        <v>14</v>
      </c>
      <c r="F56" s="2">
        <f>F12+F21+F31+F39+F42+F50</f>
        <v>3098</v>
      </c>
      <c r="M56" s="6"/>
      <c r="N56" s="2"/>
    </row>
    <row r="57" spans="5:14" ht="12">
      <c r="E57" s="6" t="s">
        <v>26</v>
      </c>
      <c r="F57" s="2">
        <f>F14+F24+F32+F43+F52</f>
        <v>743.52</v>
      </c>
      <c r="G57" s="7"/>
      <c r="M57" s="6"/>
      <c r="N57" s="2"/>
    </row>
    <row r="58" spans="5:14" ht="12">
      <c r="E58" s="6" t="s">
        <v>15</v>
      </c>
      <c r="F58" s="2">
        <f>F15+F25+F33+F44+F53</f>
        <v>3841.52</v>
      </c>
      <c r="M58" s="6"/>
      <c r="N58" s="2"/>
    </row>
    <row r="61" spans="1:6" ht="12">
      <c r="A61" s="11"/>
      <c r="B61" s="11"/>
      <c r="C61" s="11"/>
      <c r="D61" s="11"/>
      <c r="E61" s="11"/>
      <c r="F61" s="12"/>
    </row>
    <row r="62" spans="4:5" ht="12.75">
      <c r="D62" s="106">
        <v>43370</v>
      </c>
      <c r="E62" s="107"/>
    </row>
    <row r="63" spans="1:6" ht="12.75">
      <c r="A63" s="78" t="s">
        <v>17</v>
      </c>
      <c r="B63" s="79"/>
      <c r="C63" s="79"/>
      <c r="D63" s="60" t="s">
        <v>16</v>
      </c>
      <c r="E63" s="69"/>
      <c r="F63" s="69"/>
    </row>
    <row r="64" spans="2:5" ht="12">
      <c r="B64" s="3"/>
      <c r="C64" s="3"/>
      <c r="E64" s="3"/>
    </row>
    <row r="65" spans="2:5" ht="12">
      <c r="B65" s="3"/>
      <c r="C65" s="3"/>
      <c r="D65" s="13"/>
      <c r="E65" s="3"/>
    </row>
    <row r="66" spans="2:5" ht="12">
      <c r="B66" s="3"/>
      <c r="C66" s="3"/>
      <c r="D66" s="3"/>
      <c r="E66" s="3"/>
    </row>
    <row r="67" spans="2:6" ht="12.75">
      <c r="B67" s="1" t="s">
        <v>19</v>
      </c>
      <c r="C67" s="3"/>
      <c r="D67" s="60" t="s">
        <v>29</v>
      </c>
      <c r="E67" s="60"/>
      <c r="F67" s="69"/>
    </row>
    <row r="68" spans="2:5" ht="12">
      <c r="B68" s="3"/>
      <c r="C68" s="3"/>
      <c r="D68" s="3"/>
      <c r="E68" s="3"/>
    </row>
    <row r="69" spans="2:5" ht="12">
      <c r="B69" s="3"/>
      <c r="C69" s="3"/>
      <c r="D69" s="3"/>
      <c r="E69" s="3"/>
    </row>
    <row r="70" spans="2:5" ht="12">
      <c r="B70" s="3"/>
      <c r="C70" s="3"/>
      <c r="D70" s="3"/>
      <c r="E70" s="3"/>
    </row>
    <row r="71" spans="2:5" ht="12">
      <c r="B71" s="57"/>
      <c r="C71" s="58"/>
      <c r="D71" s="58"/>
      <c r="E71" s="58"/>
    </row>
    <row r="72" spans="2:5" ht="12">
      <c r="B72" s="60"/>
      <c r="C72" s="59"/>
      <c r="D72" s="59"/>
      <c r="E72" s="59"/>
    </row>
    <row r="73" spans="2:5" ht="12">
      <c r="B73" s="3"/>
      <c r="C73" s="61"/>
      <c r="D73" s="61"/>
      <c r="E73" s="3"/>
    </row>
    <row r="74" spans="2:5" ht="12">
      <c r="B74" s="3"/>
      <c r="C74" s="14"/>
      <c r="D74" s="14"/>
      <c r="E74" s="3"/>
    </row>
    <row r="75" spans="2:5" ht="12">
      <c r="B75" s="57"/>
      <c r="C75" s="58"/>
      <c r="D75" s="58"/>
      <c r="E75" s="58"/>
    </row>
    <row r="76" spans="2:6" ht="12">
      <c r="B76" s="57"/>
      <c r="C76" s="59"/>
      <c r="D76" s="59"/>
      <c r="E76" s="59"/>
      <c r="F76" s="59"/>
    </row>
  </sheetData>
  <sheetProtection/>
  <mergeCells count="79">
    <mergeCell ref="C73:D73"/>
    <mergeCell ref="B75:E75"/>
    <mergeCell ref="B76:F76"/>
    <mergeCell ref="D62:E62"/>
    <mergeCell ref="A63:C63"/>
    <mergeCell ref="D63:F63"/>
    <mergeCell ref="D67:F67"/>
    <mergeCell ref="B71:E71"/>
    <mergeCell ref="B72:E72"/>
    <mergeCell ref="D48:F48"/>
    <mergeCell ref="A50:A51"/>
    <mergeCell ref="B50:B51"/>
    <mergeCell ref="C50:C51"/>
    <mergeCell ref="D50:D51"/>
    <mergeCell ref="E50:E51"/>
    <mergeCell ref="F50:F51"/>
    <mergeCell ref="D29:F29"/>
    <mergeCell ref="D37:F37"/>
    <mergeCell ref="A39:A41"/>
    <mergeCell ref="B39:B41"/>
    <mergeCell ref="C39:C41"/>
    <mergeCell ref="D39:D41"/>
    <mergeCell ref="E39:E41"/>
    <mergeCell ref="F39:F41"/>
    <mergeCell ref="D19:F19"/>
    <mergeCell ref="A21:A23"/>
    <mergeCell ref="B21:B23"/>
    <mergeCell ref="C21:C23"/>
    <mergeCell ref="D21:D23"/>
    <mergeCell ref="E21:E23"/>
    <mergeCell ref="F21:F23"/>
    <mergeCell ref="A12:A13"/>
    <mergeCell ref="B12:B13"/>
    <mergeCell ref="C12:C13"/>
    <mergeCell ref="D12:D13"/>
    <mergeCell ref="E12:E13"/>
    <mergeCell ref="F12:F13"/>
    <mergeCell ref="D2:F2"/>
    <mergeCell ref="A3:B3"/>
    <mergeCell ref="D3:E3"/>
    <mergeCell ref="A4:B4"/>
    <mergeCell ref="D4:G4"/>
    <mergeCell ref="A5:C5"/>
    <mergeCell ref="A6:C6"/>
    <mergeCell ref="I12:I13"/>
    <mergeCell ref="J12:J13"/>
    <mergeCell ref="K12:K13"/>
    <mergeCell ref="D6:G6"/>
    <mergeCell ref="A7:C7"/>
    <mergeCell ref="D7:G7"/>
    <mergeCell ref="D8:G8"/>
    <mergeCell ref="D9:G9"/>
    <mergeCell ref="D10:F10"/>
    <mergeCell ref="L37:N37"/>
    <mergeCell ref="I21:I23"/>
    <mergeCell ref="J21:J23"/>
    <mergeCell ref="K21:K23"/>
    <mergeCell ref="L21:L23"/>
    <mergeCell ref="D5:G5"/>
    <mergeCell ref="L12:L13"/>
    <mergeCell ref="L19:N19"/>
    <mergeCell ref="M12:M13"/>
    <mergeCell ref="N12:N13"/>
    <mergeCell ref="M50:M51"/>
    <mergeCell ref="N50:N51"/>
    <mergeCell ref="K39:K41"/>
    <mergeCell ref="L39:L41"/>
    <mergeCell ref="M21:M23"/>
    <mergeCell ref="M39:M41"/>
    <mergeCell ref="N39:N41"/>
    <mergeCell ref="L48:N48"/>
    <mergeCell ref="N21:N23"/>
    <mergeCell ref="L29:N29"/>
    <mergeCell ref="I39:I41"/>
    <mergeCell ref="J39:J41"/>
    <mergeCell ref="I50:I51"/>
    <mergeCell ref="J50:J51"/>
    <mergeCell ref="K50:K51"/>
    <mergeCell ref="L50:L51"/>
  </mergeCells>
  <printOptions/>
  <pageMargins left="0.3" right="0.34" top="1" bottom="0.46" header="0.5" footer="0.31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PC803</dc:creator>
  <cp:keywords/>
  <dc:description/>
  <cp:lastModifiedBy>ΤΟΝΙΑ ΤΓ. ΓΕΩΡΓΟΠΟΥΛΟΥ</cp:lastModifiedBy>
  <cp:lastPrinted>2020-10-30T13:48:30Z</cp:lastPrinted>
  <dcterms:created xsi:type="dcterms:W3CDTF">2012-03-26T06:43:12Z</dcterms:created>
  <dcterms:modified xsi:type="dcterms:W3CDTF">2020-10-30T13:48:33Z</dcterms:modified>
  <cp:category/>
  <cp:version/>
  <cp:contentType/>
  <cp:contentStatus/>
</cp:coreProperties>
</file>